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120" yWindow="75" windowWidth="11475" windowHeight="7995"/>
  </bookViews>
  <sheets>
    <sheet name="A2 = Awards above R200 000" sheetId="1" r:id="rId1"/>
  </sheets>
  <calcPr calcId="125725"/>
</workbook>
</file>

<file path=xl/calcChain.xml><?xml version="1.0" encoding="utf-8"?>
<calcChain xmlns="http://schemas.openxmlformats.org/spreadsheetml/2006/main">
  <c r="H33" i="1"/>
  <c r="H6"/>
  <c r="H21" l="1"/>
  <c r="H20"/>
  <c r="H19"/>
  <c r="H18"/>
  <c r="H17"/>
  <c r="H16"/>
  <c r="H15"/>
  <c r="H14"/>
  <c r="H13"/>
  <c r="H12"/>
  <c r="H11"/>
  <c r="H10"/>
  <c r="G9"/>
  <c r="H8"/>
  <c r="H7"/>
  <c r="H23" l="1"/>
  <c r="H34" l="1"/>
</calcChain>
</file>

<file path=xl/comments1.xml><?xml version="1.0" encoding="utf-8"?>
<comments xmlns="http://schemas.openxmlformats.org/spreadsheetml/2006/main">
  <authors>
    <author>nlaubscher</author>
  </authors>
  <commentList>
    <comment ref="H7" authorId="0">
      <text>
        <r>
          <rPr>
            <b/>
            <sz val="9"/>
            <color indexed="81"/>
            <rFont val="Tahoma"/>
            <family val="2"/>
          </rPr>
          <t>nlaubscher:</t>
        </r>
        <r>
          <rPr>
            <sz val="9"/>
            <color indexed="81"/>
            <rFont val="Tahoma"/>
            <family val="2"/>
          </rPr>
          <t xml:space="preserve">
Based on past payment history, average of R 300,00 per year, as the minimum</t>
        </r>
      </text>
    </comment>
    <comment ref="H8" authorId="0">
      <text>
        <r>
          <rPr>
            <b/>
            <sz val="9"/>
            <color indexed="81"/>
            <rFont val="Tahoma"/>
            <family val="2"/>
          </rPr>
          <t>nlaubscher:</t>
        </r>
        <r>
          <rPr>
            <sz val="9"/>
            <color indexed="81"/>
            <rFont val="Tahoma"/>
            <family val="2"/>
          </rPr>
          <t xml:space="preserve">
11/12 Budget * 3 year - to be prudent, no increases added. Included all S&amp;T votes.</t>
        </r>
      </text>
    </comment>
  </commentList>
</comments>
</file>

<file path=xl/sharedStrings.xml><?xml version="1.0" encoding="utf-8"?>
<sst xmlns="http://schemas.openxmlformats.org/spreadsheetml/2006/main" count="155" uniqueCount="119">
  <si>
    <t>Project Description</t>
  </si>
  <si>
    <t>Date Awarded</t>
  </si>
  <si>
    <t>Service provider</t>
  </si>
  <si>
    <t>Amount Awarded (VAT Excl)</t>
  </si>
  <si>
    <t>DIN17</t>
  </si>
  <si>
    <t>Mayoral vehicle</t>
  </si>
  <si>
    <t>DIN27</t>
  </si>
  <si>
    <t>Munsoft (Pty) Ltd</t>
  </si>
  <si>
    <t>McCarthy Mercedes Benz fountain Ltd (public co)</t>
  </si>
  <si>
    <t>#</t>
  </si>
  <si>
    <t>CSSS</t>
  </si>
  <si>
    <t>BTO</t>
  </si>
  <si>
    <t>ANNEXURE A 2 - 2011/2012 AWARDS ABOVE R 200 000 WITH EMPOWERMENT GOALS AS AT 31 December 2011</t>
  </si>
  <si>
    <t>Tender Number</t>
  </si>
  <si>
    <t>0315150</t>
  </si>
  <si>
    <t>Provision of Legal Sevices (3 years contract)</t>
  </si>
  <si>
    <t>WDM/2011/12-01</t>
  </si>
  <si>
    <t>Verveen Attorneys</t>
  </si>
  <si>
    <t>Fees are charged depending on the service rendered</t>
  </si>
  <si>
    <t>03-15151, etc</t>
  </si>
  <si>
    <t>Provision of Travelling Agency  (3 years contract)</t>
  </si>
  <si>
    <t>WDM/2011/12-02</t>
  </si>
  <si>
    <t>Badiredi Travel</t>
  </si>
  <si>
    <t>DM011</t>
  </si>
  <si>
    <t>Mogalakwena Fire Fighting Equipment</t>
  </si>
  <si>
    <t>WDM/2011/12-04</t>
  </si>
  <si>
    <t>IBL Fire Fighting Equipment CC</t>
  </si>
  <si>
    <t>Diaster</t>
  </si>
  <si>
    <t>DM016</t>
  </si>
  <si>
    <t>Refurbishment Toyota Land Cruiser and new mounted Equipment - Mookgopong</t>
  </si>
  <si>
    <t>WDM/2011/12-07</t>
  </si>
  <si>
    <t>Marce Marketing CC</t>
  </si>
  <si>
    <t>DM032</t>
  </si>
  <si>
    <t>Refurbishment of Mogalakwena Standby Diesel Generator</t>
  </si>
  <si>
    <t>WDM/2011/12-08</t>
  </si>
  <si>
    <t>Joint Venture Golden Dividend 187 (Pty) Ltd and Sunset Bay Skin and Body Clinic</t>
  </si>
  <si>
    <t>DM033</t>
  </si>
  <si>
    <t>Refurbishment of Toyota Dyna - Mogalakwena</t>
  </si>
  <si>
    <t>WDM/2011/12-09</t>
  </si>
  <si>
    <t>DM034</t>
  </si>
  <si>
    <t>Refurbishment of Unimog Fire Engine - Mogalakwena</t>
  </si>
  <si>
    <t>WDM/2011/12-10</t>
  </si>
  <si>
    <t>DM017</t>
  </si>
  <si>
    <t>4X4 Double Cab Meduim Pumper and Mounted Fire Fighting Equipment - Belabela</t>
  </si>
  <si>
    <t>WDM/2011/12-11</t>
  </si>
  <si>
    <t>Fire Raiders (Pty) Ltd</t>
  </si>
  <si>
    <t>DM036</t>
  </si>
  <si>
    <t>Water Tanker (10 000 Litres)</t>
  </si>
  <si>
    <t>WDM/2011/12-13</t>
  </si>
  <si>
    <t>Fire and Emergency Vehicle (Pty) Ltd</t>
  </si>
  <si>
    <t>DM038</t>
  </si>
  <si>
    <t>Modimolle - Meduim Double Cab Rapid Intervention Vehicle (RIV)</t>
  </si>
  <si>
    <t>WDM/2011/12-14</t>
  </si>
  <si>
    <t>DM031</t>
  </si>
  <si>
    <t>Lephalale Hazardous Material (Hazmat) Trailer</t>
  </si>
  <si>
    <t>WDM/2011/12-15</t>
  </si>
  <si>
    <t>DM035</t>
  </si>
  <si>
    <t>Thabazimbi Hazardous Material (Hazmat) Trailer</t>
  </si>
  <si>
    <t>WDM/2011/12-16</t>
  </si>
  <si>
    <t>CO009</t>
  </si>
  <si>
    <t>Production of WDM Newsletter</t>
  </si>
  <si>
    <t>WDM/2011/12-18</t>
  </si>
  <si>
    <t>7th Question Marketing and Communications</t>
  </si>
  <si>
    <t>EMO</t>
  </si>
  <si>
    <t>LA012</t>
  </si>
  <si>
    <t>Mookgopong CBD Development Plan</t>
  </si>
  <si>
    <t>Joint Venture MOK Development Consultants CC and Plan Associates</t>
  </si>
  <si>
    <t>PED</t>
  </si>
  <si>
    <t>Thabazimbi CBD Development Plan</t>
  </si>
  <si>
    <t>WDM/2011/12-23</t>
  </si>
  <si>
    <t>SE017</t>
  </si>
  <si>
    <t>Development of Landfill Site in Modimolle</t>
  </si>
  <si>
    <t>WDM/2011/12-24</t>
  </si>
  <si>
    <t>Keletshepile Trading Enterprise</t>
  </si>
  <si>
    <t>SDCS</t>
  </si>
  <si>
    <t>WDM/2011/12-22</t>
  </si>
  <si>
    <t>IDP Project #</t>
  </si>
  <si>
    <t>LIMITED BIDDING</t>
  </si>
  <si>
    <t>IFMS - WDM</t>
  </si>
  <si>
    <t>IFMS - Belabela Local Municipality</t>
  </si>
  <si>
    <t>IFMS - Thabazimbi Local Municipality</t>
  </si>
  <si>
    <t>GRAND TOTAL QUARTER ONE</t>
  </si>
  <si>
    <t>GRAND TOTAL QUARTER TWO</t>
  </si>
  <si>
    <t>Department</t>
  </si>
  <si>
    <t>RECOMMENDED / NOT RECCOMENDED</t>
  </si>
  <si>
    <t>APPROVED / NOT APPROVED</t>
  </si>
  <si>
    <t>CHIEF FINANCE OFFICER</t>
  </si>
  <si>
    <t>MUNICIPAL MANAGER</t>
  </si>
  <si>
    <t>WDM/2010/11-10</t>
  </si>
  <si>
    <t>RS21</t>
  </si>
  <si>
    <t>WDM/2010/11-08</t>
  </si>
  <si>
    <t>RS040</t>
  </si>
  <si>
    <t>S32 WDM 2011/12-01</t>
  </si>
  <si>
    <t>IN043</t>
  </si>
  <si>
    <t>WDM/2010/11-09</t>
  </si>
  <si>
    <t>RS041</t>
  </si>
  <si>
    <t>WDM/2011/12-29</t>
  </si>
  <si>
    <t>DIN017</t>
  </si>
  <si>
    <t>WDM/2011/12-19</t>
  </si>
  <si>
    <t>DIN021</t>
  </si>
  <si>
    <t>S32 WDM 2011/12-02</t>
  </si>
  <si>
    <t>ID</t>
  </si>
  <si>
    <t>Phakama Knight Piesold (PTY)LTD</t>
  </si>
  <si>
    <t>Tlou Integrated Tech CC</t>
  </si>
  <si>
    <t>Siyenza Holdings (PTY) LTD</t>
  </si>
  <si>
    <t>Ntsu Engineering Consultannts CC</t>
  </si>
  <si>
    <t xml:space="preserve">Ungani Interiors </t>
  </si>
  <si>
    <t>Business Connexion</t>
  </si>
  <si>
    <t>MT Sound  &amp; Tours CC</t>
  </si>
  <si>
    <t>Consultants fees for the completion of Modimolle Ring Road Phagameng</t>
  </si>
  <si>
    <t>Consutants fees for the completion of paving of Bela-bela Street</t>
  </si>
  <si>
    <t>Procurement and Installation of CCTV Cameras</t>
  </si>
  <si>
    <t>Professional fees for tarring of street in Mahwelereng</t>
  </si>
  <si>
    <t xml:space="preserve">Supply and installation of office furniture. </t>
  </si>
  <si>
    <t>TENDERS AWARDED FOR THE FINANCIAL YEAR 2011/12 FROM 1 JULY 2011 TO 31 MARCH 2012</t>
  </si>
  <si>
    <t>GRAND TOTAL QUARTER 3</t>
  </si>
  <si>
    <t xml:space="preserve">GRAND TOTAL YEAR TO DATE </t>
  </si>
  <si>
    <t>Supply and delivery of Disaster Recovery Solution</t>
  </si>
  <si>
    <t>Supply and Installation of Municipal Chamber's Recording System</t>
  </si>
</sst>
</file>

<file path=xl/styles.xml><?xml version="1.0" encoding="utf-8"?>
<styleSheet xmlns="http://schemas.openxmlformats.org/spreadsheetml/2006/main">
  <numFmts count="6">
    <numFmt numFmtId="41" formatCode="_(* #,##0_);_(* \(#,##0\);_(* &quot;-&quot;_);_(@_)"/>
    <numFmt numFmtId="43" formatCode="_(* #,##0.00_);_(* \(#,##0.00\);_(* &quot;-&quot;??_);_(@_)"/>
    <numFmt numFmtId="164" formatCode="&quot;R&quot;\ #,##0;[Red]&quot;R&quot;\ \-#,##0"/>
    <numFmt numFmtId="165" formatCode="&quot;R&quot;\ #,##0.00"/>
    <numFmt numFmtId="166" formatCode="_([$ZAR]\ * #,##0.00_);_([$ZAR]\ * \(#,##0.00\);_([$ZAR]\ * &quot;-&quot;??_);_(@_)"/>
    <numFmt numFmtId="167" formatCode="_ * #,##0_ ;_ * \-#,##0_ ;_ * &quot;-&quot;??_ ;_ @_ "/>
  </numFmts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43" fontId="1" fillId="0" borderId="0" applyFont="0" applyFill="0" applyBorder="0" applyAlignment="0" applyProtection="0"/>
  </cellStyleXfs>
  <cellXfs count="93">
    <xf numFmtId="0" fontId="0" fillId="0" borderId="0" xfId="0"/>
    <xf numFmtId="0" fontId="0" fillId="0" borderId="0" xfId="0" applyFill="1"/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wrapText="1"/>
    </xf>
    <xf numFmtId="0" fontId="0" fillId="0" borderId="0" xfId="0" applyFill="1" applyAlignment="1">
      <alignment wrapText="1"/>
    </xf>
    <xf numFmtId="43" fontId="0" fillId="0" borderId="0" xfId="0" applyNumberFormat="1" applyFill="1" applyAlignment="1">
      <alignment horizontal="center"/>
    </xf>
    <xf numFmtId="41" fontId="0" fillId="0" borderId="0" xfId="0" applyNumberFormat="1" applyFill="1"/>
    <xf numFmtId="166" fontId="3" fillId="0" borderId="0" xfId="0" applyNumberFormat="1" applyFont="1" applyFill="1" applyBorder="1" applyAlignment="1">
      <alignment horizontal="left" vertical="center" wrapText="1"/>
    </xf>
    <xf numFmtId="166" fontId="4" fillId="0" borderId="0" xfId="0" applyNumberFormat="1" applyFont="1" applyFill="1" applyAlignment="1">
      <alignment horizontal="left" wrapText="1"/>
    </xf>
    <xf numFmtId="43" fontId="0" fillId="0" borderId="0" xfId="0" applyNumberFormat="1" applyFill="1"/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43" fontId="8" fillId="0" borderId="1" xfId="0" applyNumberFormat="1" applyFont="1" applyFill="1" applyBorder="1" applyAlignment="1">
      <alignment horizontal="center" vertical="center" wrapText="1"/>
    </xf>
    <xf numFmtId="41" fontId="9" fillId="0" borderId="1" xfId="0" applyNumberFormat="1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center" vertical="center"/>
    </xf>
    <xf numFmtId="43" fontId="10" fillId="0" borderId="0" xfId="0" applyNumberFormat="1" applyFont="1" applyFill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vertical="center" wrapText="1"/>
    </xf>
    <xf numFmtId="0" fontId="11" fillId="0" borderId="1" xfId="0" applyFont="1" applyFill="1" applyBorder="1" applyAlignment="1">
      <alignment horizontal="left" vertical="center" wrapText="1"/>
    </xf>
    <xf numFmtId="43" fontId="10" fillId="0" borderId="1" xfId="0" applyNumberFormat="1" applyFont="1" applyFill="1" applyBorder="1" applyAlignment="1">
      <alignment horizontal="center" vertical="center" wrapText="1"/>
    </xf>
    <xf numFmtId="164" fontId="11" fillId="0" borderId="1" xfId="0" applyNumberFormat="1" applyFont="1" applyBorder="1" applyAlignment="1">
      <alignment horizontal="right" vertical="center" wrapText="1"/>
    </xf>
    <xf numFmtId="0" fontId="10" fillId="0" borderId="1" xfId="0" applyFont="1" applyFill="1" applyBorder="1" applyAlignment="1">
      <alignment vertical="center"/>
    </xf>
    <xf numFmtId="43" fontId="10" fillId="0" borderId="1" xfId="0" applyNumberFormat="1" applyFont="1" applyFill="1" applyBorder="1" applyAlignment="1">
      <alignment vertical="center"/>
    </xf>
    <xf numFmtId="0" fontId="10" fillId="0" borderId="1" xfId="0" quotePrefix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vertical="center" wrapText="1"/>
    </xf>
    <xf numFmtId="167" fontId="10" fillId="0" borderId="1" xfId="2" applyNumberFormat="1" applyFont="1" applyFill="1" applyBorder="1" applyAlignment="1">
      <alignment horizontal="center" vertical="center" wrapText="1"/>
    </xf>
    <xf numFmtId="0" fontId="10" fillId="0" borderId="0" xfId="0" applyFont="1" applyFill="1" applyAlignment="1">
      <alignment vertical="center"/>
    </xf>
    <xf numFmtId="43" fontId="10" fillId="0" borderId="0" xfId="0" applyNumberFormat="1" applyFont="1" applyFill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43" fontId="10" fillId="0" borderId="1" xfId="0" applyNumberFormat="1" applyFont="1" applyFill="1" applyBorder="1" applyAlignment="1">
      <alignment horizontal="center" vertical="center"/>
    </xf>
    <xf numFmtId="167" fontId="11" fillId="0" borderId="1" xfId="2" applyNumberFormat="1" applyFont="1" applyFill="1" applyBorder="1" applyAlignment="1">
      <alignment horizontal="right" vertical="center" wrapText="1"/>
    </xf>
    <xf numFmtId="167" fontId="10" fillId="0" borderId="1" xfId="2" applyNumberFormat="1" applyFont="1" applyFill="1" applyBorder="1" applyAlignment="1">
      <alignment vertical="center"/>
    </xf>
    <xf numFmtId="0" fontId="10" fillId="0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vertical="center" wrapText="1"/>
    </xf>
    <xf numFmtId="43" fontId="10" fillId="0" borderId="2" xfId="0" applyNumberFormat="1" applyFont="1" applyFill="1" applyBorder="1" applyAlignment="1">
      <alignment horizontal="center" vertical="center"/>
    </xf>
    <xf numFmtId="167" fontId="10" fillId="0" borderId="2" xfId="2" applyNumberFormat="1" applyFont="1" applyFill="1" applyBorder="1" applyAlignment="1">
      <alignment vertical="center"/>
    </xf>
    <xf numFmtId="0" fontId="11" fillId="0" borderId="2" xfId="0" applyFont="1" applyFill="1" applyBorder="1" applyAlignment="1">
      <alignment horizontal="left" vertical="center" wrapText="1"/>
    </xf>
    <xf numFmtId="43" fontId="9" fillId="0" borderId="1" xfId="0" applyNumberFormat="1" applyFont="1" applyFill="1" applyBorder="1" applyAlignment="1">
      <alignment horizontal="center" vertical="center"/>
    </xf>
    <xf numFmtId="167" fontId="9" fillId="0" borderId="1" xfId="2" applyNumberFormat="1" applyFont="1" applyFill="1" applyBorder="1" applyAlignment="1">
      <alignment vertical="center"/>
    </xf>
    <xf numFmtId="165" fontId="9" fillId="0" borderId="1" xfId="0" applyNumberFormat="1" applyFont="1" applyFill="1" applyBorder="1" applyAlignment="1">
      <alignment vertical="center"/>
    </xf>
    <xf numFmtId="165" fontId="9" fillId="0" borderId="0" xfId="0" applyNumberFormat="1" applyFont="1" applyFill="1" applyBorder="1" applyAlignment="1">
      <alignment vertical="center"/>
    </xf>
    <xf numFmtId="43" fontId="9" fillId="0" borderId="0" xfId="0" applyNumberFormat="1" applyFont="1" applyFill="1" applyBorder="1" applyAlignment="1">
      <alignment vertical="center"/>
    </xf>
    <xf numFmtId="0" fontId="9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vertical="center" wrapText="1"/>
    </xf>
    <xf numFmtId="43" fontId="9" fillId="0" borderId="0" xfId="0" applyNumberFormat="1" applyFont="1" applyFill="1" applyBorder="1" applyAlignment="1">
      <alignment horizontal="center" vertical="center"/>
    </xf>
    <xf numFmtId="10" fontId="9" fillId="0" borderId="0" xfId="0" applyNumberFormat="1" applyFont="1" applyFill="1" applyBorder="1" applyAlignment="1">
      <alignment vertical="center"/>
    </xf>
    <xf numFmtId="43" fontId="9" fillId="0" borderId="1" xfId="0" applyNumberFormat="1" applyFont="1" applyFill="1" applyBorder="1" applyAlignment="1">
      <alignment horizontal="center"/>
    </xf>
    <xf numFmtId="10" fontId="9" fillId="0" borderId="1" xfId="0" applyNumberFormat="1" applyFont="1" applyFill="1" applyBorder="1" applyAlignment="1"/>
    <xf numFmtId="0" fontId="9" fillId="0" borderId="0" xfId="0" applyFont="1" applyFill="1" applyBorder="1"/>
    <xf numFmtId="43" fontId="9" fillId="0" borderId="0" xfId="0" applyNumberFormat="1" applyFont="1" applyFill="1" applyBorder="1"/>
    <xf numFmtId="10" fontId="9" fillId="0" borderId="0" xfId="0" applyNumberFormat="1" applyFont="1" applyFill="1" applyBorder="1" applyAlignment="1">
      <alignment horizontal="center" vertical="center"/>
    </xf>
    <xf numFmtId="0" fontId="9" fillId="0" borderId="0" xfId="0" applyFont="1" applyBorder="1" applyAlignment="1">
      <alignment vertical="center"/>
    </xf>
    <xf numFmtId="43" fontId="9" fillId="0" borderId="0" xfId="0" applyNumberFormat="1" applyFont="1" applyBorder="1" applyAlignment="1">
      <alignment vertical="center"/>
    </xf>
    <xf numFmtId="10" fontId="9" fillId="0" borderId="1" xfId="0" applyNumberFormat="1" applyFont="1" applyFill="1" applyBorder="1" applyAlignment="1">
      <alignment vertical="center"/>
    </xf>
    <xf numFmtId="3" fontId="9" fillId="0" borderId="1" xfId="2" applyNumberFormat="1" applyFont="1" applyFill="1" applyBorder="1" applyAlignment="1">
      <alignment vertical="center"/>
    </xf>
    <xf numFmtId="0" fontId="2" fillId="0" borderId="0" xfId="0" applyFont="1" applyFill="1" applyAlignment="1">
      <alignment wrapText="1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wrapText="1"/>
    </xf>
    <xf numFmtId="43" fontId="2" fillId="0" borderId="0" xfId="0" applyNumberFormat="1" applyFont="1" applyFill="1" applyAlignment="1">
      <alignment horizontal="center"/>
    </xf>
    <xf numFmtId="41" fontId="2" fillId="0" borderId="0" xfId="0" applyNumberFormat="1" applyFont="1" applyFill="1"/>
    <xf numFmtId="0" fontId="2" fillId="0" borderId="0" xfId="0" applyFont="1" applyFill="1"/>
    <xf numFmtId="0" fontId="10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wrapText="1"/>
    </xf>
    <xf numFmtId="41" fontId="10" fillId="0" borderId="1" xfId="0" applyNumberFormat="1" applyFont="1" applyFill="1" applyBorder="1"/>
    <xf numFmtId="0" fontId="10" fillId="0" borderId="1" xfId="0" applyFont="1" applyFill="1" applyBorder="1"/>
    <xf numFmtId="0" fontId="9" fillId="0" borderId="1" xfId="0" applyFont="1" applyFill="1" applyBorder="1" applyAlignment="1">
      <alignment horizontal="left" vertical="center" wrapText="1"/>
    </xf>
    <xf numFmtId="15" fontId="11" fillId="0" borderId="1" xfId="0" applyNumberFormat="1" applyFont="1" applyFill="1" applyBorder="1" applyAlignment="1">
      <alignment horizontal="left" vertical="center" wrapText="1"/>
    </xf>
    <xf numFmtId="15" fontId="11" fillId="0" borderId="2" xfId="0" applyNumberFormat="1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wrapText="1"/>
    </xf>
    <xf numFmtId="0" fontId="10" fillId="0" borderId="1" xfId="0" applyFont="1" applyFill="1" applyBorder="1" applyAlignment="1">
      <alignment horizontal="left"/>
    </xf>
    <xf numFmtId="0" fontId="9" fillId="0" borderId="0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left" wrapText="1"/>
    </xf>
    <xf numFmtId="0" fontId="0" fillId="0" borderId="0" xfId="0" applyFill="1" applyAlignment="1">
      <alignment horizontal="left" wrapText="1"/>
    </xf>
    <xf numFmtId="15" fontId="11" fillId="0" borderId="1" xfId="0" applyNumberFormat="1" applyFont="1" applyBorder="1" applyAlignment="1">
      <alignment horizontal="left" vertical="center"/>
    </xf>
    <xf numFmtId="15" fontId="11" fillId="0" borderId="1" xfId="0" applyNumberFormat="1" applyFont="1" applyFill="1" applyBorder="1" applyAlignment="1">
      <alignment horizontal="left" vertical="center"/>
    </xf>
    <xf numFmtId="15" fontId="11" fillId="0" borderId="2" xfId="0" applyNumberFormat="1" applyFont="1" applyFill="1" applyBorder="1" applyAlignment="1">
      <alignment horizontal="left" vertical="center"/>
    </xf>
    <xf numFmtId="15" fontId="10" fillId="0" borderId="1" xfId="0" applyNumberFormat="1" applyFont="1" applyFill="1" applyBorder="1" applyAlignment="1">
      <alignment horizontal="left" wrapText="1"/>
    </xf>
    <xf numFmtId="15" fontId="10" fillId="0" borderId="1" xfId="0" applyNumberFormat="1" applyFont="1" applyFill="1" applyBorder="1" applyAlignment="1">
      <alignment horizontal="left"/>
    </xf>
    <xf numFmtId="0" fontId="9" fillId="0" borderId="0" xfId="0" applyFont="1" applyFill="1" applyBorder="1" applyAlignment="1">
      <alignment horizontal="left" vertical="center"/>
    </xf>
    <xf numFmtId="0" fontId="2" fillId="0" borderId="0" xfId="0" applyFont="1" applyFill="1" applyAlignment="1">
      <alignment horizontal="left"/>
    </xf>
    <xf numFmtId="0" fontId="0" fillId="0" borderId="0" xfId="0" applyFill="1" applyAlignment="1">
      <alignment horizontal="left"/>
    </xf>
    <xf numFmtId="0" fontId="8" fillId="0" borderId="7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166" fontId="3" fillId="0" borderId="5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wrapText="1"/>
    </xf>
    <xf numFmtId="0" fontId="2" fillId="0" borderId="6" xfId="0" applyFont="1" applyFill="1" applyBorder="1" applyAlignment="1">
      <alignment horizontal="left" vertical="center"/>
    </xf>
    <xf numFmtId="0" fontId="2" fillId="0" borderId="5" xfId="0" applyFont="1" applyFill="1" applyBorder="1" applyAlignment="1">
      <alignment horizontal="center" wrapText="1"/>
    </xf>
    <xf numFmtId="0" fontId="2" fillId="0" borderId="6" xfId="0" applyFont="1" applyFill="1" applyBorder="1" applyAlignment="1">
      <alignment wrapText="1"/>
    </xf>
    <xf numFmtId="0" fontId="2" fillId="0" borderId="0" xfId="0" applyFont="1" applyFill="1" applyAlignment="1">
      <alignment horizontal="left" vertical="center"/>
    </xf>
  </cellXfs>
  <cellStyles count="3">
    <cellStyle name="Comma" xfId="2" builtin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39"/>
  <sheetViews>
    <sheetView tabSelected="1" view="pageBreakPreview" topLeftCell="A22" zoomScale="60" zoomScaleNormal="80" workbookViewId="0">
      <selection activeCell="F32" sqref="F32"/>
    </sheetView>
  </sheetViews>
  <sheetFormatPr defaultRowHeight="15"/>
  <cols>
    <col min="1" max="1" width="4.85546875" style="2" customWidth="1"/>
    <col min="2" max="2" width="25.140625" style="74" bestFit="1" customWidth="1"/>
    <col min="3" max="3" width="15.140625" style="3" customWidth="1"/>
    <col min="4" max="4" width="30.7109375" style="4" customWidth="1"/>
    <col min="5" max="5" width="16.42578125" style="82" customWidth="1"/>
    <col min="6" max="6" width="52.28515625" style="4" bestFit="1" customWidth="1"/>
    <col min="7" max="7" width="21.85546875" style="5" hidden="1" customWidth="1"/>
    <col min="8" max="8" width="25.140625" style="6" customWidth="1"/>
    <col min="9" max="9" width="17" style="1" customWidth="1"/>
    <col min="10" max="12" width="9.140625" style="1"/>
    <col min="13" max="13" width="37.42578125" style="9" customWidth="1"/>
    <col min="14" max="16384" width="9.140625" style="1"/>
  </cols>
  <sheetData>
    <row r="1" spans="1:13" ht="21.75" customHeight="1">
      <c r="A1" s="7" t="s">
        <v>12</v>
      </c>
      <c r="B1" s="7"/>
      <c r="C1" s="7"/>
      <c r="D1" s="7"/>
      <c r="E1" s="7"/>
      <c r="F1" s="8"/>
      <c r="G1" s="8"/>
      <c r="H1" s="8"/>
      <c r="I1" s="8"/>
    </row>
    <row r="2" spans="1:13" ht="19.5" customHeight="1">
      <c r="A2" s="86" t="s">
        <v>114</v>
      </c>
      <c r="B2" s="86"/>
      <c r="C2" s="86"/>
      <c r="D2" s="86"/>
      <c r="E2" s="86"/>
      <c r="F2" s="86"/>
      <c r="G2" s="86"/>
      <c r="H2" s="86"/>
      <c r="I2" s="86"/>
    </row>
    <row r="3" spans="1:13" s="14" customFormat="1" ht="46.5" customHeight="1">
      <c r="A3" s="10" t="s">
        <v>9</v>
      </c>
      <c r="B3" s="67" t="s">
        <v>13</v>
      </c>
      <c r="C3" s="10" t="s">
        <v>76</v>
      </c>
      <c r="D3" s="11" t="s">
        <v>0</v>
      </c>
      <c r="E3" s="67" t="s">
        <v>1</v>
      </c>
      <c r="F3" s="10" t="s">
        <v>2</v>
      </c>
      <c r="G3" s="12"/>
      <c r="H3" s="13" t="s">
        <v>3</v>
      </c>
      <c r="I3" s="10" t="s">
        <v>83</v>
      </c>
      <c r="M3" s="15"/>
    </row>
    <row r="4" spans="1:13" s="14" customFormat="1" ht="46.5" customHeight="1">
      <c r="A4" s="16">
        <v>1</v>
      </c>
      <c r="B4" s="19" t="s">
        <v>77</v>
      </c>
      <c r="C4" s="17" t="s">
        <v>4</v>
      </c>
      <c r="D4" s="18" t="s">
        <v>5</v>
      </c>
      <c r="E4" s="75">
        <v>40753</v>
      </c>
      <c r="F4" s="19" t="s">
        <v>8</v>
      </c>
      <c r="G4" s="20"/>
      <c r="H4" s="21">
        <v>740056.5</v>
      </c>
      <c r="I4" s="19" t="s">
        <v>10</v>
      </c>
      <c r="M4" s="15"/>
    </row>
    <row r="5" spans="1:13" s="14" customFormat="1" ht="46.5" customHeight="1">
      <c r="A5" s="16">
        <v>2</v>
      </c>
      <c r="B5" s="19" t="s">
        <v>77</v>
      </c>
      <c r="C5" s="17" t="s">
        <v>6</v>
      </c>
      <c r="D5" s="18" t="s">
        <v>78</v>
      </c>
      <c r="E5" s="75">
        <v>40793</v>
      </c>
      <c r="F5" s="22" t="s">
        <v>7</v>
      </c>
      <c r="G5" s="20"/>
      <c r="H5" s="21">
        <v>1593546</v>
      </c>
      <c r="I5" s="19" t="s">
        <v>11</v>
      </c>
      <c r="M5" s="15"/>
    </row>
    <row r="6" spans="1:13" s="14" customFormat="1" ht="46.5" customHeight="1">
      <c r="A6" s="83" t="s">
        <v>81</v>
      </c>
      <c r="B6" s="84"/>
      <c r="C6" s="84"/>
      <c r="D6" s="84"/>
      <c r="E6" s="84"/>
      <c r="F6" s="85"/>
      <c r="G6" s="12"/>
      <c r="H6" s="13">
        <f>SUM(H4:H5)</f>
        <v>2333602.5</v>
      </c>
      <c r="I6" s="19"/>
      <c r="M6" s="15"/>
    </row>
    <row r="7" spans="1:13" s="27" customFormat="1" ht="63" customHeight="1">
      <c r="A7" s="63">
        <v>3</v>
      </c>
      <c r="B7" s="68" t="s">
        <v>16</v>
      </c>
      <c r="C7" s="24" t="s">
        <v>14</v>
      </c>
      <c r="D7" s="25" t="s">
        <v>15</v>
      </c>
      <c r="E7" s="76">
        <v>40869</v>
      </c>
      <c r="F7" s="25" t="s">
        <v>17</v>
      </c>
      <c r="G7" s="20" t="s">
        <v>18</v>
      </c>
      <c r="H7" s="26">
        <f>300000*3</f>
        <v>900000</v>
      </c>
      <c r="I7" s="19" t="s">
        <v>10</v>
      </c>
      <c r="M7" s="28"/>
    </row>
    <row r="8" spans="1:13" s="27" customFormat="1" ht="63" customHeight="1">
      <c r="A8" s="63">
        <v>4</v>
      </c>
      <c r="B8" s="68" t="s">
        <v>21</v>
      </c>
      <c r="C8" s="24" t="s">
        <v>19</v>
      </c>
      <c r="D8" s="25" t="s">
        <v>20</v>
      </c>
      <c r="E8" s="76">
        <v>40848</v>
      </c>
      <c r="F8" s="25" t="s">
        <v>22</v>
      </c>
      <c r="G8" s="20" t="s">
        <v>18</v>
      </c>
      <c r="H8" s="26">
        <f>2500000*3</f>
        <v>7500000</v>
      </c>
      <c r="I8" s="19" t="s">
        <v>10</v>
      </c>
      <c r="M8" s="28"/>
    </row>
    <row r="9" spans="1:13" s="27" customFormat="1" ht="31.5">
      <c r="A9" s="63">
        <v>5</v>
      </c>
      <c r="B9" s="68" t="s">
        <v>25</v>
      </c>
      <c r="C9" s="16" t="s">
        <v>23</v>
      </c>
      <c r="D9" s="25" t="s">
        <v>24</v>
      </c>
      <c r="E9" s="76">
        <v>40868</v>
      </c>
      <c r="F9" s="29" t="s">
        <v>26</v>
      </c>
      <c r="G9" s="30">
        <f>(H9*14/100)+H9</f>
        <v>761594.1</v>
      </c>
      <c r="H9" s="31">
        <v>668065</v>
      </c>
      <c r="I9" s="19" t="s">
        <v>27</v>
      </c>
      <c r="M9" s="28"/>
    </row>
    <row r="10" spans="1:13" s="27" customFormat="1" ht="65.25" customHeight="1">
      <c r="A10" s="63">
        <v>6</v>
      </c>
      <c r="B10" s="68" t="s">
        <v>30</v>
      </c>
      <c r="C10" s="16" t="s">
        <v>28</v>
      </c>
      <c r="D10" s="25" t="s">
        <v>29</v>
      </c>
      <c r="E10" s="76">
        <v>40869</v>
      </c>
      <c r="F10" s="25" t="s">
        <v>31</v>
      </c>
      <c r="G10" s="30">
        <v>347845.72</v>
      </c>
      <c r="H10" s="32">
        <f t="shared" ref="H10:H21" si="0">G10*100/114</f>
        <v>305127.82456140348</v>
      </c>
      <c r="I10" s="19" t="s">
        <v>27</v>
      </c>
      <c r="M10" s="28"/>
    </row>
    <row r="11" spans="1:13" s="27" customFormat="1" ht="47.25">
      <c r="A11" s="63">
        <v>7</v>
      </c>
      <c r="B11" s="68" t="s">
        <v>34</v>
      </c>
      <c r="C11" s="16" t="s">
        <v>32</v>
      </c>
      <c r="D11" s="25" t="s">
        <v>33</v>
      </c>
      <c r="E11" s="76">
        <v>40869</v>
      </c>
      <c r="F11" s="25" t="s">
        <v>35</v>
      </c>
      <c r="G11" s="30">
        <v>108300</v>
      </c>
      <c r="H11" s="32">
        <f t="shared" si="0"/>
        <v>95000</v>
      </c>
      <c r="I11" s="19" t="s">
        <v>27</v>
      </c>
      <c r="M11" s="28"/>
    </row>
    <row r="12" spans="1:13" s="27" customFormat="1" ht="31.5">
      <c r="A12" s="63">
        <v>8</v>
      </c>
      <c r="B12" s="68" t="s">
        <v>38</v>
      </c>
      <c r="C12" s="16" t="s">
        <v>36</v>
      </c>
      <c r="D12" s="25" t="s">
        <v>37</v>
      </c>
      <c r="E12" s="76">
        <v>40869</v>
      </c>
      <c r="F12" s="25" t="s">
        <v>31</v>
      </c>
      <c r="G12" s="30">
        <v>93840.19</v>
      </c>
      <c r="H12" s="32">
        <f t="shared" si="0"/>
        <v>82315.956140350871</v>
      </c>
      <c r="I12" s="19" t="s">
        <v>27</v>
      </c>
      <c r="M12" s="28"/>
    </row>
    <row r="13" spans="1:13" s="27" customFormat="1" ht="51" customHeight="1">
      <c r="A13" s="63">
        <v>9</v>
      </c>
      <c r="B13" s="68" t="s">
        <v>41</v>
      </c>
      <c r="C13" s="16" t="s">
        <v>39</v>
      </c>
      <c r="D13" s="25" t="s">
        <v>40</v>
      </c>
      <c r="E13" s="76">
        <v>40869</v>
      </c>
      <c r="F13" s="25" t="s">
        <v>31</v>
      </c>
      <c r="G13" s="30">
        <v>403663.5</v>
      </c>
      <c r="H13" s="32">
        <f t="shared" si="0"/>
        <v>354090.78947368421</v>
      </c>
      <c r="I13" s="19" t="s">
        <v>27</v>
      </c>
      <c r="M13" s="28"/>
    </row>
    <row r="14" spans="1:13" s="27" customFormat="1" ht="65.25" customHeight="1">
      <c r="A14" s="63">
        <v>10</v>
      </c>
      <c r="B14" s="68" t="s">
        <v>44</v>
      </c>
      <c r="C14" s="16" t="s">
        <v>42</v>
      </c>
      <c r="D14" s="25" t="s">
        <v>43</v>
      </c>
      <c r="E14" s="76">
        <v>40869</v>
      </c>
      <c r="F14" s="19" t="s">
        <v>45</v>
      </c>
      <c r="G14" s="30">
        <v>1926154.03</v>
      </c>
      <c r="H14" s="32">
        <f t="shared" si="0"/>
        <v>1689608.7982456139</v>
      </c>
      <c r="I14" s="19" t="s">
        <v>27</v>
      </c>
      <c r="M14" s="28"/>
    </row>
    <row r="15" spans="1:13" s="27" customFormat="1" ht="39" customHeight="1">
      <c r="A15" s="63">
        <v>11</v>
      </c>
      <c r="B15" s="68" t="s">
        <v>48</v>
      </c>
      <c r="C15" s="16" t="s">
        <v>46</v>
      </c>
      <c r="D15" s="25" t="s">
        <v>47</v>
      </c>
      <c r="E15" s="76">
        <v>40869</v>
      </c>
      <c r="F15" s="25" t="s">
        <v>49</v>
      </c>
      <c r="G15" s="30">
        <v>1248984</v>
      </c>
      <c r="H15" s="32">
        <f t="shared" si="0"/>
        <v>1095600</v>
      </c>
      <c r="I15" s="19" t="s">
        <v>27</v>
      </c>
      <c r="M15" s="28"/>
    </row>
    <row r="16" spans="1:13" s="27" customFormat="1" ht="47.25">
      <c r="A16" s="63">
        <v>12</v>
      </c>
      <c r="B16" s="68" t="s">
        <v>52</v>
      </c>
      <c r="C16" s="16" t="s">
        <v>50</v>
      </c>
      <c r="D16" s="25" t="s">
        <v>51</v>
      </c>
      <c r="E16" s="76">
        <v>40890</v>
      </c>
      <c r="F16" s="19" t="s">
        <v>45</v>
      </c>
      <c r="G16" s="30">
        <v>1295632.97</v>
      </c>
      <c r="H16" s="31">
        <f t="shared" si="0"/>
        <v>1136520.149122807</v>
      </c>
      <c r="I16" s="19" t="s">
        <v>27</v>
      </c>
      <c r="M16" s="28"/>
    </row>
    <row r="17" spans="1:13" s="27" customFormat="1" ht="31.5">
      <c r="A17" s="63">
        <v>13</v>
      </c>
      <c r="B17" s="68" t="s">
        <v>55</v>
      </c>
      <c r="C17" s="16" t="s">
        <v>53</v>
      </c>
      <c r="D17" s="25" t="s">
        <v>54</v>
      </c>
      <c r="E17" s="76">
        <v>40869</v>
      </c>
      <c r="F17" s="25" t="s">
        <v>31</v>
      </c>
      <c r="G17" s="30">
        <v>440860.8</v>
      </c>
      <c r="H17" s="32">
        <f t="shared" si="0"/>
        <v>386720</v>
      </c>
      <c r="I17" s="19" t="s">
        <v>27</v>
      </c>
      <c r="M17" s="28"/>
    </row>
    <row r="18" spans="1:13" s="27" customFormat="1" ht="31.5">
      <c r="A18" s="63">
        <v>14</v>
      </c>
      <c r="B18" s="68" t="s">
        <v>58</v>
      </c>
      <c r="C18" s="16" t="s">
        <v>56</v>
      </c>
      <c r="D18" s="25" t="s">
        <v>57</v>
      </c>
      <c r="E18" s="76">
        <v>40869</v>
      </c>
      <c r="F18" s="25" t="s">
        <v>31</v>
      </c>
      <c r="G18" s="30">
        <v>440860.8</v>
      </c>
      <c r="H18" s="32">
        <f t="shared" si="0"/>
        <v>386720</v>
      </c>
      <c r="I18" s="19" t="s">
        <v>27</v>
      </c>
      <c r="M18" s="28"/>
    </row>
    <row r="19" spans="1:13" s="27" customFormat="1" ht="15.75">
      <c r="A19" s="63">
        <v>15</v>
      </c>
      <c r="B19" s="68" t="s">
        <v>61</v>
      </c>
      <c r="C19" s="16" t="s">
        <v>59</v>
      </c>
      <c r="D19" s="25" t="s">
        <v>60</v>
      </c>
      <c r="E19" s="76">
        <v>40869</v>
      </c>
      <c r="F19" s="25" t="s">
        <v>62</v>
      </c>
      <c r="G19" s="30">
        <v>492074.16</v>
      </c>
      <c r="H19" s="32">
        <f t="shared" si="0"/>
        <v>431644</v>
      </c>
      <c r="I19" s="19" t="s">
        <v>63</v>
      </c>
      <c r="M19" s="28"/>
    </row>
    <row r="20" spans="1:13" s="27" customFormat="1" ht="31.5">
      <c r="A20" s="63">
        <v>16</v>
      </c>
      <c r="B20" s="68" t="s">
        <v>75</v>
      </c>
      <c r="C20" s="16" t="s">
        <v>64</v>
      </c>
      <c r="D20" s="25" t="s">
        <v>65</v>
      </c>
      <c r="E20" s="76">
        <v>40891</v>
      </c>
      <c r="F20" s="25" t="s">
        <v>66</v>
      </c>
      <c r="G20" s="30">
        <v>473100</v>
      </c>
      <c r="H20" s="32">
        <f t="shared" si="0"/>
        <v>415000</v>
      </c>
      <c r="I20" s="19" t="s">
        <v>67</v>
      </c>
      <c r="M20" s="28"/>
    </row>
    <row r="21" spans="1:13" s="27" customFormat="1" ht="31.5">
      <c r="A21" s="63">
        <v>17</v>
      </c>
      <c r="B21" s="68" t="s">
        <v>69</v>
      </c>
      <c r="C21" s="16" t="s">
        <v>64</v>
      </c>
      <c r="D21" s="25" t="s">
        <v>68</v>
      </c>
      <c r="E21" s="76">
        <v>40891</v>
      </c>
      <c r="F21" s="25" t="s">
        <v>66</v>
      </c>
      <c r="G21" s="30">
        <v>460000</v>
      </c>
      <c r="H21" s="32">
        <f t="shared" si="0"/>
        <v>403508.77192982455</v>
      </c>
      <c r="I21" s="19" t="s">
        <v>67</v>
      </c>
      <c r="M21" s="28"/>
    </row>
    <row r="22" spans="1:13" s="27" customFormat="1" ht="31.5">
      <c r="A22" s="63">
        <v>18</v>
      </c>
      <c r="B22" s="69" t="s">
        <v>72</v>
      </c>
      <c r="C22" s="33" t="s">
        <v>70</v>
      </c>
      <c r="D22" s="34" t="s">
        <v>71</v>
      </c>
      <c r="E22" s="77">
        <v>41235</v>
      </c>
      <c r="F22" s="34" t="s">
        <v>73</v>
      </c>
      <c r="G22" s="35">
        <v>1525105</v>
      </c>
      <c r="H22" s="36">
        <v>1525105</v>
      </c>
      <c r="I22" s="37" t="s">
        <v>74</v>
      </c>
      <c r="M22" s="28"/>
    </row>
    <row r="23" spans="1:13" s="41" customFormat="1" ht="29.25" customHeight="1">
      <c r="A23" s="87" t="s">
        <v>82</v>
      </c>
      <c r="B23" s="87"/>
      <c r="C23" s="87"/>
      <c r="D23" s="87"/>
      <c r="E23" s="87"/>
      <c r="F23" s="87"/>
      <c r="G23" s="38"/>
      <c r="H23" s="39">
        <f>SUM(H7:H22)</f>
        <v>17375026.289473683</v>
      </c>
      <c r="I23" s="40"/>
      <c r="M23" s="42"/>
    </row>
    <row r="24" spans="1:13" s="14" customFormat="1" ht="46.5" customHeight="1">
      <c r="A24" s="16">
        <v>19</v>
      </c>
      <c r="B24" s="19" t="s">
        <v>77</v>
      </c>
      <c r="C24" s="16" t="s">
        <v>6</v>
      </c>
      <c r="D24" s="18" t="s">
        <v>79</v>
      </c>
      <c r="E24" s="68">
        <v>40934</v>
      </c>
      <c r="F24" s="22" t="s">
        <v>7</v>
      </c>
      <c r="G24" s="20"/>
      <c r="H24" s="23">
        <v>1808103</v>
      </c>
      <c r="I24" s="19" t="s">
        <v>11</v>
      </c>
      <c r="M24" s="15"/>
    </row>
    <row r="25" spans="1:13" s="14" customFormat="1" ht="46.5" customHeight="1">
      <c r="A25" s="16">
        <v>20</v>
      </c>
      <c r="B25" s="19" t="s">
        <v>77</v>
      </c>
      <c r="C25" s="16" t="s">
        <v>6</v>
      </c>
      <c r="D25" s="18" t="s">
        <v>80</v>
      </c>
      <c r="E25" s="68">
        <v>40934</v>
      </c>
      <c r="F25" s="22" t="s">
        <v>7</v>
      </c>
      <c r="G25" s="20"/>
      <c r="H25" s="23">
        <v>1691550</v>
      </c>
      <c r="I25" s="19" t="s">
        <v>11</v>
      </c>
      <c r="M25" s="15"/>
    </row>
    <row r="26" spans="1:13" s="14" customFormat="1" ht="46.5" customHeight="1">
      <c r="A26" s="16">
        <v>21</v>
      </c>
      <c r="B26" s="70" t="s">
        <v>88</v>
      </c>
      <c r="C26" s="16" t="s">
        <v>89</v>
      </c>
      <c r="D26" s="64" t="s">
        <v>109</v>
      </c>
      <c r="E26" s="78">
        <v>40840</v>
      </c>
      <c r="F26" s="64" t="s">
        <v>102</v>
      </c>
      <c r="G26" s="63"/>
      <c r="H26" s="65">
        <v>499936</v>
      </c>
      <c r="I26" s="19" t="s">
        <v>101</v>
      </c>
      <c r="M26" s="15"/>
    </row>
    <row r="27" spans="1:13" s="14" customFormat="1" ht="46.5" customHeight="1">
      <c r="A27" s="16">
        <v>22</v>
      </c>
      <c r="B27" s="70" t="s">
        <v>90</v>
      </c>
      <c r="C27" s="16" t="s">
        <v>91</v>
      </c>
      <c r="D27" s="64" t="s">
        <v>110</v>
      </c>
      <c r="E27" s="78">
        <v>40840</v>
      </c>
      <c r="F27" s="64" t="s">
        <v>103</v>
      </c>
      <c r="G27" s="63"/>
      <c r="H27" s="65">
        <v>306578.90350877191</v>
      </c>
      <c r="I27" s="19" t="s">
        <v>101</v>
      </c>
      <c r="M27" s="15"/>
    </row>
    <row r="28" spans="1:13" s="14" customFormat="1" ht="46.5" customHeight="1">
      <c r="A28" s="16">
        <v>23</v>
      </c>
      <c r="B28" s="71" t="s">
        <v>92</v>
      </c>
      <c r="C28" s="16" t="s">
        <v>93</v>
      </c>
      <c r="D28" s="64" t="s">
        <v>111</v>
      </c>
      <c r="E28" s="79">
        <v>40924</v>
      </c>
      <c r="F28" s="66" t="s">
        <v>104</v>
      </c>
      <c r="G28" s="30"/>
      <c r="H28" s="65">
        <v>436891.21929824562</v>
      </c>
      <c r="I28" s="19" t="s">
        <v>10</v>
      </c>
      <c r="M28" s="15"/>
    </row>
    <row r="29" spans="1:13" s="14" customFormat="1" ht="46.5" customHeight="1">
      <c r="A29" s="16">
        <v>24</v>
      </c>
      <c r="B29" s="70" t="s">
        <v>94</v>
      </c>
      <c r="C29" s="16" t="s">
        <v>95</v>
      </c>
      <c r="D29" s="64" t="s">
        <v>112</v>
      </c>
      <c r="E29" s="79">
        <v>40947</v>
      </c>
      <c r="F29" s="66" t="s">
        <v>105</v>
      </c>
      <c r="G29" s="30"/>
      <c r="H29" s="65">
        <v>321624.94736842107</v>
      </c>
      <c r="I29" s="19" t="s">
        <v>101</v>
      </c>
      <c r="M29" s="15"/>
    </row>
    <row r="30" spans="1:13" s="14" customFormat="1" ht="46.5" customHeight="1">
      <c r="A30" s="16">
        <v>25</v>
      </c>
      <c r="B30" s="71" t="s">
        <v>96</v>
      </c>
      <c r="C30" s="16" t="s">
        <v>97</v>
      </c>
      <c r="D30" s="64" t="s">
        <v>113</v>
      </c>
      <c r="E30" s="79">
        <v>40987</v>
      </c>
      <c r="F30" s="66" t="s">
        <v>106</v>
      </c>
      <c r="G30" s="63"/>
      <c r="H30" s="65">
        <v>175169.29824561405</v>
      </c>
      <c r="I30" s="19" t="s">
        <v>10</v>
      </c>
      <c r="M30" s="15"/>
    </row>
    <row r="31" spans="1:13" s="14" customFormat="1" ht="46.5" customHeight="1">
      <c r="A31" s="16">
        <v>26</v>
      </c>
      <c r="B31" s="71" t="s">
        <v>98</v>
      </c>
      <c r="C31" s="16" t="s">
        <v>99</v>
      </c>
      <c r="D31" s="64" t="s">
        <v>117</v>
      </c>
      <c r="E31" s="79">
        <v>40987</v>
      </c>
      <c r="F31" s="66" t="s">
        <v>107</v>
      </c>
      <c r="G31" s="63"/>
      <c r="H31" s="65">
        <v>269690.44736842107</v>
      </c>
      <c r="I31" s="19" t="s">
        <v>10</v>
      </c>
      <c r="M31" s="15"/>
    </row>
    <row r="32" spans="1:13" s="14" customFormat="1" ht="46.5" customHeight="1">
      <c r="A32" s="16">
        <v>27</v>
      </c>
      <c r="B32" s="71" t="s">
        <v>100</v>
      </c>
      <c r="C32" s="16" t="s">
        <v>93</v>
      </c>
      <c r="D32" s="64" t="s">
        <v>118</v>
      </c>
      <c r="E32" s="79">
        <v>40991</v>
      </c>
      <c r="F32" s="66" t="s">
        <v>108</v>
      </c>
      <c r="G32" s="63"/>
      <c r="H32" s="23"/>
      <c r="I32" s="19" t="s">
        <v>10</v>
      </c>
      <c r="M32" s="15"/>
    </row>
    <row r="33" spans="1:13" s="44" customFormat="1" ht="27" customHeight="1">
      <c r="A33" s="87" t="s">
        <v>115</v>
      </c>
      <c r="B33" s="87"/>
      <c r="C33" s="87"/>
      <c r="D33" s="87"/>
      <c r="E33" s="87"/>
      <c r="F33" s="87"/>
      <c r="G33" s="46"/>
      <c r="H33" s="39">
        <f>SUM(H24:H32)</f>
        <v>5509543.8157894732</v>
      </c>
      <c r="I33" s="55"/>
      <c r="M33" s="42"/>
    </row>
    <row r="34" spans="1:13" s="50" customFormat="1" ht="21.75" customHeight="1">
      <c r="A34" s="87" t="s">
        <v>116</v>
      </c>
      <c r="B34" s="87"/>
      <c r="C34" s="87"/>
      <c r="D34" s="87"/>
      <c r="E34" s="87"/>
      <c r="F34" s="87"/>
      <c r="G34" s="48"/>
      <c r="H34" s="56">
        <f>H33+H23+H6</f>
        <v>25218172.605263155</v>
      </c>
      <c r="I34" s="49"/>
      <c r="M34" s="51"/>
    </row>
    <row r="35" spans="1:13" s="53" customFormat="1" ht="23.25" customHeight="1">
      <c r="A35" s="43"/>
      <c r="B35" s="72"/>
      <c r="C35" s="43"/>
      <c r="D35" s="45"/>
      <c r="E35" s="80"/>
      <c r="F35" s="45"/>
      <c r="G35" s="52"/>
      <c r="H35" s="47"/>
      <c r="I35" s="47"/>
      <c r="M35" s="54"/>
    </row>
    <row r="36" spans="1:13" ht="15" customHeight="1">
      <c r="A36" s="92" t="s">
        <v>84</v>
      </c>
      <c r="B36" s="92"/>
      <c r="C36" s="92"/>
      <c r="D36" s="92"/>
      <c r="E36" s="81"/>
      <c r="F36" s="88" t="s">
        <v>85</v>
      </c>
      <c r="G36" s="88"/>
      <c r="H36" s="88"/>
      <c r="I36" s="88"/>
    </row>
    <row r="37" spans="1:13">
      <c r="A37" s="58"/>
      <c r="B37" s="73"/>
      <c r="C37" s="59"/>
      <c r="D37" s="57"/>
      <c r="E37" s="81"/>
      <c r="F37" s="57"/>
      <c r="G37" s="60"/>
      <c r="H37" s="61"/>
      <c r="I37" s="62"/>
    </row>
    <row r="38" spans="1:13">
      <c r="A38" s="58"/>
      <c r="B38" s="73"/>
      <c r="C38" s="59"/>
      <c r="D38" s="57"/>
      <c r="E38" s="81"/>
      <c r="F38" s="90"/>
      <c r="G38" s="90"/>
      <c r="H38" s="90"/>
      <c r="I38" s="62"/>
    </row>
    <row r="39" spans="1:13">
      <c r="A39" s="89" t="s">
        <v>86</v>
      </c>
      <c r="B39" s="89"/>
      <c r="C39" s="89"/>
      <c r="D39" s="57"/>
      <c r="E39" s="81"/>
      <c r="F39" s="91" t="s">
        <v>87</v>
      </c>
      <c r="G39" s="91"/>
      <c r="H39" s="91"/>
      <c r="I39" s="62"/>
    </row>
  </sheetData>
  <mergeCells count="10">
    <mergeCell ref="F36:I36"/>
    <mergeCell ref="A39:C39"/>
    <mergeCell ref="F38:H38"/>
    <mergeCell ref="F39:H39"/>
    <mergeCell ref="A36:D36"/>
    <mergeCell ref="A6:F6"/>
    <mergeCell ref="A2:I2"/>
    <mergeCell ref="A23:F23"/>
    <mergeCell ref="A34:F34"/>
    <mergeCell ref="A33:F33"/>
  </mergeCells>
  <pageMargins left="0.38" right="0.3" top="0.74803149606299202" bottom="0.74803149606299202" header="0.31496062992126" footer="0.31496062992126"/>
  <pageSetup paperSize="9" scale="67" orientation="landscape" r:id="rId1"/>
  <rowBreaks count="1" manualBreakCount="1">
    <brk id="16" max="8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A2 = Awards above R200 000</vt:lpstr>
    </vt:vector>
  </TitlesOfParts>
  <Company>HP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nlaubscher</dc:creator>
  <cp:lastModifiedBy>kmakgobela</cp:lastModifiedBy>
  <cp:lastPrinted>2012-04-19T12:23:43Z</cp:lastPrinted>
  <dcterms:created xsi:type="dcterms:W3CDTF">2011-11-02T18:26:45Z</dcterms:created>
  <dcterms:modified xsi:type="dcterms:W3CDTF">2012-04-20T11:11:39Z</dcterms:modified>
</cp:coreProperties>
</file>